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esumen" sheetId="1" r:id="rId1"/>
    <sheet name="Proyecto 1" sheetId="2" r:id="rId2"/>
    <sheet name="Proyecto 2" sheetId="3" r:id="rId3"/>
    <sheet name="Proyecto 3" sheetId="4" r:id="rId4"/>
    <sheet name="Proyecto 4" sheetId="5" r:id="rId5"/>
    <sheet name="Proyecto 5" sheetId="6" r:id="rId6"/>
    <sheet name="Proyecto 6" sheetId="7" r:id="rId7"/>
    <sheet name="Proyecto 7" sheetId="8" r:id="rId8"/>
    <sheet name="Proyecto 8" sheetId="9" r:id="rId9"/>
  </sheets>
  <definedNames/>
  <calcPr fullCalcOnLoad="1"/>
</workbook>
</file>

<file path=xl/sharedStrings.xml><?xml version="1.0" encoding="utf-8"?>
<sst xmlns="http://schemas.openxmlformats.org/spreadsheetml/2006/main" count="218" uniqueCount="64">
  <si>
    <t>PRESUPUESTOS DE LAS ACTIVIDADES PROPUESTAS</t>
  </si>
  <si>
    <t>Sevilla, a</t>
  </si>
  <si>
    <t>E.T.S. ARQUITECTURA</t>
  </si>
  <si>
    <t>E.T.S. INGENIERÍA</t>
  </si>
  <si>
    <t>E.T.S. INGENIERÍA AGRONÓMICA</t>
  </si>
  <si>
    <t>E.T.S. INGENIERÍA INFORMÁTICA</t>
  </si>
  <si>
    <t>ESCUELA POLITÉCNICA SUPERIOR</t>
  </si>
  <si>
    <t>FAC. CC. ECONÓMICAS Y EMPRESARIALES</t>
  </si>
  <si>
    <t>FAC. CIENCIAS DEL TRABAJO</t>
  </si>
  <si>
    <t>FAC. COMUNICACIÓN</t>
  </si>
  <si>
    <t>FAC. DERECHO</t>
  </si>
  <si>
    <t>FAC. FARMACIA</t>
  </si>
  <si>
    <t>FAC. FILOLOGÍA</t>
  </si>
  <si>
    <t>FAC. FILOSOFÍA</t>
  </si>
  <si>
    <t>FAC. FÍSICA</t>
  </si>
  <si>
    <t>FAC. GEOGRAFÍA E HISTORIA</t>
  </si>
  <si>
    <t>FAC. MATEMÁTICAS</t>
  </si>
  <si>
    <t>FAC. MEDICINA</t>
  </si>
  <si>
    <t>FAC. ODONTOLOGÍA</t>
  </si>
  <si>
    <t>FAC. PSICOLOGÍA</t>
  </si>
  <si>
    <t>FAC. QUÍMICA</t>
  </si>
  <si>
    <t>FAC. TURISMO Y FINANZAS</t>
  </si>
  <si>
    <t>INSTITUTO DE IDIOMAS</t>
  </si>
  <si>
    <t>Aula de Cultura</t>
  </si>
  <si>
    <t>Responsable del Aula</t>
  </si>
  <si>
    <t>Proyecto 1</t>
  </si>
  <si>
    <t>Proyecto 2</t>
  </si>
  <si>
    <t>Proyecto 3</t>
  </si>
  <si>
    <t>Proyecto 4</t>
  </si>
  <si>
    <t>Proyecto 5</t>
  </si>
  <si>
    <t>Proyecto 6</t>
  </si>
  <si>
    <t>Proyecto 7</t>
  </si>
  <si>
    <t>Proyecto 8</t>
  </si>
  <si>
    <t>TOTAL</t>
  </si>
  <si>
    <t>Total gastos inventariables</t>
  </si>
  <si>
    <t>Total gastos NO  inventariables</t>
  </si>
  <si>
    <t>Importe asignado al Aula de Cultura</t>
  </si>
  <si>
    <t>Diferencia</t>
  </si>
  <si>
    <t>Aula de Cultura:</t>
  </si>
  <si>
    <t>Responsable del Aula:</t>
  </si>
  <si>
    <t>Fecha prevista inicio:</t>
  </si>
  <si>
    <t>fecha prevista fin:</t>
  </si>
  <si>
    <t>a) Gastos inventariables</t>
  </si>
  <si>
    <t>Material de uso duradero (2 años o más) y de importe unitario superior a 150,00 € más IVA</t>
  </si>
  <si>
    <t>Denominación del proyecto:</t>
  </si>
  <si>
    <t>Importe</t>
  </si>
  <si>
    <t>IVA</t>
  </si>
  <si>
    <t>Precio Unid.</t>
  </si>
  <si>
    <t>Unidades</t>
  </si>
  <si>
    <t>Concepto</t>
  </si>
  <si>
    <t>Importe global del presupuesto de esta actividad:</t>
  </si>
  <si>
    <t>b) Gastos NO  inventariables</t>
  </si>
  <si>
    <t>dd</t>
  </si>
  <si>
    <t>Semana Cultural del Centro</t>
  </si>
  <si>
    <t>Proyecto de XXX</t>
  </si>
  <si>
    <t>CONVOCATORIA DE AYUDAS A LAS AULAS DE CULTURA DE LA UNIVERSIDAD DE SEVILLA PARA EL AÑO 2020</t>
  </si>
  <si>
    <t>AULA DE LA EXPERIENCIA</t>
  </si>
  <si>
    <t>CENTRO INTERNACIONAL</t>
  </si>
  <si>
    <t>C.M. HERNANDO COLÓN</t>
  </si>
  <si>
    <t>E.T.S. INGENIERÍA EDIFICACIÓN</t>
  </si>
  <si>
    <t>FACULTAD BELLAS ARTES</t>
  </si>
  <si>
    <t>FACULTAD BIOLOGÍA</t>
  </si>
  <si>
    <t>FAC. CC. EDUCACIÓN</t>
  </si>
  <si>
    <t>FAC. ENFERMERÍA, FISIOTERAPIA Y POD.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</si>
</sst>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[$€-C0A];[Red]\-#,##0.00\ [$€-C0A]"/>
    <numFmt numFmtId="166" formatCode="[$-C0A]d\-mmm\-yy;@"/>
    <numFmt numFmtId="167" formatCode="[$-C0A]dddd\,\ dd&quot; de &quot;mmmm&quot; de &quot;yyyy"/>
    <numFmt numFmtId="168" formatCode="[$-C0A]dddd\,\ 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rgb="FFFF0000"/>
      <name val="Calibri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4" fontId="0" fillId="0" borderId="0" xfId="48" applyFont="1" applyAlignment="1">
      <alignment/>
    </xf>
    <xf numFmtId="165" fontId="0" fillId="0" borderId="0" xfId="48" applyNumberFormat="1" applyFont="1" applyAlignment="1">
      <alignment/>
    </xf>
    <xf numFmtId="165" fontId="45" fillId="0" borderId="0" xfId="48" applyNumberFormat="1" applyFont="1" applyAlignment="1">
      <alignment/>
    </xf>
    <xf numFmtId="0" fontId="0" fillId="0" borderId="0" xfId="0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66" fontId="0" fillId="33" borderId="0" xfId="0" applyNumberFormat="1" applyFill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44" fontId="0" fillId="33" borderId="0" xfId="48" applyFont="1" applyFill="1" applyAlignment="1" applyProtection="1">
      <alignment/>
      <protection locked="0"/>
    </xf>
    <xf numFmtId="44" fontId="46" fillId="0" borderId="0" xfId="48" applyFont="1" applyAlignment="1" applyProtection="1">
      <alignment/>
      <protection/>
    </xf>
    <xf numFmtId="44" fontId="45" fillId="0" borderId="0" xfId="0" applyNumberFormat="1" applyFont="1" applyAlignment="1" applyProtection="1">
      <alignment/>
      <protection/>
    </xf>
    <xf numFmtId="44" fontId="45" fillId="34" borderId="0" xfId="48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44" fontId="0" fillId="34" borderId="0" xfId="48" applyFont="1" applyFill="1" applyAlignment="1" applyProtection="1">
      <alignment/>
      <protection/>
    </xf>
    <xf numFmtId="0" fontId="0" fillId="0" borderId="0" xfId="0" applyNumberFormat="1" applyAlignment="1">
      <alignment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164" fontId="0" fillId="33" borderId="0" xfId="0" applyNumberForma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 horizontal="left"/>
      <protection locked="0"/>
    </xf>
    <xf numFmtId="0" fontId="53" fillId="33" borderId="0" xfId="0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49" fontId="0" fillId="33" borderId="0" xfId="0" applyNumberForma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10" xfId="0" applyFont="1" applyBorder="1" applyAlignment="1">
      <alignment horizontal="left" vertical="center" wrapText="1"/>
    </xf>
    <xf numFmtId="8" fontId="55" fillId="0" borderId="11" xfId="0" applyNumberFormat="1" applyFont="1" applyBorder="1" applyAlignment="1">
      <alignment horizontal="right" vertical="center"/>
    </xf>
    <xf numFmtId="0" fontId="54" fillId="0" borderId="12" xfId="0" applyFont="1" applyBorder="1" applyAlignment="1">
      <alignment horizontal="left" vertical="center" wrapText="1"/>
    </xf>
    <xf numFmtId="8" fontId="55" fillId="0" borderId="13" xfId="0" applyNumberFormat="1" applyFont="1" applyBorder="1" applyAlignment="1">
      <alignment horizontal="right" vertical="center"/>
    </xf>
    <xf numFmtId="0" fontId="54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219075</xdr:rowOff>
    </xdr:to>
    <xdr:pic>
      <xdr:nvPicPr>
        <xdr:cNvPr id="1" name="1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1</xdr:row>
      <xdr:rowOff>409575</xdr:rowOff>
    </xdr:to>
    <xdr:pic>
      <xdr:nvPicPr>
        <xdr:cNvPr id="1" name="1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4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3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3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2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2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3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2 Imagen" descr="http://wiki.us.es/spc/wakka.php?wakka=Logos/files&amp;get=cicus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3"/>
  <sheetViews>
    <sheetView tabSelected="1" zoomScalePageLayoutView="0" workbookViewId="0" topLeftCell="A1">
      <selection activeCell="C10" sqref="C10:F10"/>
    </sheetView>
  </sheetViews>
  <sheetFormatPr defaultColWidth="11.421875" defaultRowHeight="15"/>
  <cols>
    <col min="1" max="1" width="7.57421875" style="0" customWidth="1"/>
    <col min="2" max="2" width="22.7109375" style="0" customWidth="1"/>
    <col min="3" max="3" width="2.28125" style="0" customWidth="1"/>
    <col min="4" max="4" width="4.00390625" style="0" customWidth="1"/>
    <col min="5" max="5" width="34.421875" style="0" customWidth="1"/>
    <col min="6" max="6" width="13.7109375" style="1" customWidth="1"/>
  </cols>
  <sheetData>
    <row r="1" ht="15"/>
    <row r="2" ht="15"/>
    <row r="3" ht="20.25" customHeight="1"/>
    <row r="4" spans="2:6" ht="74.25" customHeight="1">
      <c r="B4" s="20" t="str">
        <f>IF(F28&lt;0,"ATENCIÓN: LA SUMA DE LOS PROYECTOS ES SUPERIOR A LA CANTIDAD ASIGNADA A ESTE AULA DE CULTURA. DEBE MINORAR ALGUNO DE ELLOS."," ")</f>
        <v> </v>
      </c>
      <c r="C4" s="21"/>
      <c r="D4" s="21"/>
      <c r="E4" s="21"/>
      <c r="F4" s="21"/>
    </row>
    <row r="5" spans="2:6" ht="48" customHeight="1">
      <c r="B5" s="22" t="s">
        <v>55</v>
      </c>
      <c r="C5" s="22"/>
      <c r="D5" s="22"/>
      <c r="E5" s="22"/>
      <c r="F5" s="22"/>
    </row>
    <row r="6" spans="2:6" ht="21.75" customHeight="1">
      <c r="B6" s="23" t="s">
        <v>0</v>
      </c>
      <c r="C6" s="23"/>
      <c r="D6" s="23"/>
      <c r="E6" s="23"/>
      <c r="F6" s="23"/>
    </row>
    <row r="8" spans="2:6" ht="15">
      <c r="B8" t="s">
        <v>1</v>
      </c>
      <c r="C8" s="24">
        <f ca="1">TODAY()</f>
        <v>43775</v>
      </c>
      <c r="D8" s="24"/>
      <c r="E8" s="24"/>
      <c r="F8" s="24"/>
    </row>
    <row r="10" spans="2:6" ht="15">
      <c r="B10" t="s">
        <v>23</v>
      </c>
      <c r="C10" s="25" t="s">
        <v>56</v>
      </c>
      <c r="D10" s="25"/>
      <c r="E10" s="25"/>
      <c r="F10" s="25"/>
    </row>
    <row r="11" spans="2:6" ht="15">
      <c r="B11" t="s">
        <v>24</v>
      </c>
      <c r="C11" s="26"/>
      <c r="D11" s="26"/>
      <c r="E11" s="26"/>
      <c r="F11" s="26"/>
    </row>
    <row r="14" spans="2:6" ht="15">
      <c r="B14" t="s">
        <v>25</v>
      </c>
      <c r="C14" s="18" t="str">
        <f>'Proyecto 1'!C5:G5</f>
        <v>Semana Cultural del Centro</v>
      </c>
      <c r="D14" s="19"/>
      <c r="E14" s="19"/>
      <c r="F14" s="2">
        <f>'Proyecto 1'!G46</f>
        <v>0</v>
      </c>
    </row>
    <row r="15" spans="2:6" ht="15">
      <c r="B15" t="s">
        <v>26</v>
      </c>
      <c r="C15" s="18" t="str">
        <f>'Proyecto 2'!C5:G5</f>
        <v>Proyecto de XXX</v>
      </c>
      <c r="D15" s="19"/>
      <c r="E15" s="19"/>
      <c r="F15" s="2">
        <f>'Proyecto 2'!G46</f>
        <v>0</v>
      </c>
    </row>
    <row r="16" spans="2:6" ht="15">
      <c r="B16" t="s">
        <v>27</v>
      </c>
      <c r="C16" s="18">
        <f>'Proyecto 3'!C5:G5</f>
        <v>0</v>
      </c>
      <c r="D16" s="19"/>
      <c r="E16" s="19"/>
      <c r="F16" s="2">
        <f>'Proyecto 3'!G46</f>
        <v>0</v>
      </c>
    </row>
    <row r="17" spans="2:6" ht="15">
      <c r="B17" t="s">
        <v>28</v>
      </c>
      <c r="C17" s="18">
        <f>'Proyecto 4'!C5:G5</f>
        <v>0</v>
      </c>
      <c r="D17" s="19"/>
      <c r="E17" s="19"/>
      <c r="F17" s="2">
        <f>'Proyecto 4'!G46</f>
        <v>0</v>
      </c>
    </row>
    <row r="18" spans="2:6" ht="15">
      <c r="B18" t="s">
        <v>29</v>
      </c>
      <c r="C18" s="18">
        <f>'Proyecto 5'!C5:G5</f>
        <v>0</v>
      </c>
      <c r="D18" s="19"/>
      <c r="E18" s="19"/>
      <c r="F18" s="2">
        <f>'Proyecto 5'!G46</f>
        <v>0</v>
      </c>
    </row>
    <row r="19" spans="2:6" ht="15">
      <c r="B19" t="s">
        <v>30</v>
      </c>
      <c r="C19" s="18">
        <f>'Proyecto 6'!C5:G5</f>
        <v>0</v>
      </c>
      <c r="D19" s="19"/>
      <c r="E19" s="19"/>
      <c r="F19" s="2">
        <f>'Proyecto 6'!G46</f>
        <v>0</v>
      </c>
    </row>
    <row r="20" spans="2:6" ht="15">
      <c r="B20" t="s">
        <v>31</v>
      </c>
      <c r="C20" s="18">
        <f>'Proyecto 7'!C5:G5</f>
        <v>0</v>
      </c>
      <c r="D20" s="19"/>
      <c r="E20" s="19"/>
      <c r="F20" s="2">
        <f>'Proyecto 7'!G46</f>
        <v>0</v>
      </c>
    </row>
    <row r="21" spans="2:6" ht="15">
      <c r="B21" t="s">
        <v>32</v>
      </c>
      <c r="C21" s="18">
        <f>'Proyecto 8'!C5:G5</f>
        <v>0</v>
      </c>
      <c r="D21" s="19"/>
      <c r="E21" s="19"/>
      <c r="F21" s="2">
        <f>'Proyecto 8'!G46</f>
        <v>0</v>
      </c>
    </row>
    <row r="22" spans="3:6" ht="15">
      <c r="C22" s="17"/>
      <c r="D22" s="17"/>
      <c r="E22" s="17"/>
      <c r="F22" s="2"/>
    </row>
    <row r="23" spans="5:6" ht="15.75">
      <c r="E23" t="s">
        <v>33</v>
      </c>
      <c r="F23" s="3">
        <f>SUM(F14:F22)</f>
        <v>0</v>
      </c>
    </row>
    <row r="24" spans="5:6" ht="15">
      <c r="E24" t="s">
        <v>34</v>
      </c>
      <c r="F24" s="2">
        <f>'Proyecto 1'!G26+'Proyecto 2'!G26+'Proyecto 3'!G26+'Proyecto 4'!G26+'Proyecto 5'!G26+'Proyecto 6'!G26+'Proyecto 7'!G26+'Proyecto 8'!G26</f>
        <v>0</v>
      </c>
    </row>
    <row r="25" spans="5:6" ht="15">
      <c r="E25" t="s">
        <v>35</v>
      </c>
      <c r="F25" s="2">
        <f>'Proyecto 1'!G45+'Proyecto 2'!G45+'Proyecto 3'!G45+'Proyecto 4'!G45+'Proyecto 5'!G45+'Proyecto 6'!G45+'Proyecto 7'!G45+'Proyecto 8'!G45</f>
        <v>0</v>
      </c>
    </row>
    <row r="26" ht="15">
      <c r="F26" s="2"/>
    </row>
    <row r="27" spans="5:6" ht="15.75">
      <c r="E27" t="s">
        <v>36</v>
      </c>
      <c r="F27" s="3">
        <f>VLOOKUP(C10,Resumen!E35:F63,2)</f>
        <v>1098.57</v>
      </c>
    </row>
    <row r="28" spans="5:6" ht="15.75">
      <c r="E28" t="s">
        <v>37</v>
      </c>
      <c r="F28" s="3">
        <f>F27-F23</f>
        <v>1098.57</v>
      </c>
    </row>
    <row r="30" ht="15" hidden="1"/>
    <row r="31" ht="15" hidden="1"/>
    <row r="32" ht="15" hidden="1"/>
    <row r="33" ht="28.5" customHeight="1" hidden="1"/>
    <row r="34" ht="28.5" customHeight="1" hidden="1" thickBot="1"/>
    <row r="35" spans="5:6" ht="28.5" customHeight="1" hidden="1" thickBot="1">
      <c r="E35" s="34" t="s">
        <v>56</v>
      </c>
      <c r="F35" s="35">
        <v>1098.57</v>
      </c>
    </row>
    <row r="36" spans="5:6" ht="28.5" customHeight="1" hidden="1" thickBot="1">
      <c r="E36" s="36" t="s">
        <v>57</v>
      </c>
      <c r="F36" s="37">
        <v>543</v>
      </c>
    </row>
    <row r="37" spans="5:6" ht="28.5" customHeight="1" hidden="1" thickBot="1">
      <c r="E37" s="36" t="s">
        <v>58</v>
      </c>
      <c r="F37" s="37">
        <v>627.27</v>
      </c>
    </row>
    <row r="38" spans="5:6" ht="28.5" customHeight="1" hidden="1" thickBot="1">
      <c r="E38" s="36" t="s">
        <v>2</v>
      </c>
      <c r="F38" s="37">
        <v>1165.9</v>
      </c>
    </row>
    <row r="39" spans="5:6" ht="28.5" customHeight="1" hidden="1" thickBot="1">
      <c r="E39" s="36" t="s">
        <v>3</v>
      </c>
      <c r="F39" s="37">
        <v>1938.57</v>
      </c>
    </row>
    <row r="40" spans="5:6" ht="28.5" customHeight="1" hidden="1" thickBot="1">
      <c r="E40" s="36" t="s">
        <v>4</v>
      </c>
      <c r="F40" s="37">
        <v>791.25</v>
      </c>
    </row>
    <row r="41" spans="5:6" ht="28.5" customHeight="1" hidden="1" thickBot="1">
      <c r="E41" s="36" t="s">
        <v>59</v>
      </c>
      <c r="F41" s="37">
        <v>788.53</v>
      </c>
    </row>
    <row r="42" spans="5:6" ht="28.5" customHeight="1" hidden="1" thickBot="1">
      <c r="E42" s="36" t="s">
        <v>5</v>
      </c>
      <c r="F42" s="37">
        <v>1174.86</v>
      </c>
    </row>
    <row r="43" spans="5:6" ht="28.5" customHeight="1" hidden="1" thickBot="1">
      <c r="E43" s="38" t="s">
        <v>6</v>
      </c>
      <c r="F43" s="37">
        <v>1270.16</v>
      </c>
    </row>
    <row r="44" spans="5:6" ht="28.5" customHeight="1" hidden="1" thickBot="1">
      <c r="E44" s="36" t="s">
        <v>60</v>
      </c>
      <c r="F44" s="37">
        <v>825.45</v>
      </c>
    </row>
    <row r="45" spans="5:6" ht="28.5" customHeight="1" hidden="1" thickBot="1">
      <c r="E45" s="36" t="s">
        <v>61</v>
      </c>
      <c r="F45" s="37">
        <v>925.91</v>
      </c>
    </row>
    <row r="46" spans="5:6" ht="28.5" customHeight="1" hidden="1" thickBot="1">
      <c r="E46" s="36" t="s">
        <v>62</v>
      </c>
      <c r="F46" s="37">
        <v>1730.6</v>
      </c>
    </row>
    <row r="47" spans="5:6" ht="28.5" customHeight="1" hidden="1" thickBot="1">
      <c r="E47" s="36" t="s">
        <v>7</v>
      </c>
      <c r="F47" s="37">
        <v>1548.43</v>
      </c>
    </row>
    <row r="48" spans="5:6" ht="28.5" customHeight="1" hidden="1" thickBot="1">
      <c r="E48" s="36" t="s">
        <v>8</v>
      </c>
      <c r="F48" s="37">
        <v>877.31</v>
      </c>
    </row>
    <row r="49" spans="5:6" ht="28.5" customHeight="1" hidden="1" thickBot="1">
      <c r="E49" s="36" t="s">
        <v>9</v>
      </c>
      <c r="F49" s="37">
        <v>1263.37</v>
      </c>
    </row>
    <row r="50" spans="5:6" ht="28.5" customHeight="1" hidden="1" thickBot="1">
      <c r="E50" s="36" t="s">
        <v>10</v>
      </c>
      <c r="F50" s="37">
        <v>1723.27</v>
      </c>
    </row>
    <row r="51" spans="5:6" ht="28.5" customHeight="1" hidden="1" thickBot="1">
      <c r="E51" s="36" t="s">
        <v>63</v>
      </c>
      <c r="F51" s="37">
        <v>973.69</v>
      </c>
    </row>
    <row r="52" spans="5:6" ht="28.5" customHeight="1" hidden="1" thickBot="1">
      <c r="E52" s="36" t="s">
        <v>11</v>
      </c>
      <c r="F52" s="37">
        <v>1130.61</v>
      </c>
    </row>
    <row r="53" spans="5:6" ht="28.5" customHeight="1" hidden="1" thickBot="1">
      <c r="E53" s="36" t="s">
        <v>12</v>
      </c>
      <c r="F53" s="37">
        <v>1125.99</v>
      </c>
    </row>
    <row r="54" spans="5:6" ht="28.5" customHeight="1" hidden="1" thickBot="1">
      <c r="E54" s="36" t="s">
        <v>13</v>
      </c>
      <c r="F54" s="37">
        <v>955.62</v>
      </c>
    </row>
    <row r="55" spans="5:6" ht="28.5" customHeight="1" hidden="1" thickBot="1">
      <c r="E55" s="36" t="s">
        <v>14</v>
      </c>
      <c r="F55" s="37">
        <v>714.14</v>
      </c>
    </row>
    <row r="56" spans="5:6" ht="28.5" customHeight="1" hidden="1" thickBot="1">
      <c r="E56" s="36" t="s">
        <v>15</v>
      </c>
      <c r="F56" s="37">
        <v>1195.5</v>
      </c>
    </row>
    <row r="57" spans="5:6" ht="28.5" customHeight="1" hidden="1" thickBot="1">
      <c r="E57" s="36" t="s">
        <v>16</v>
      </c>
      <c r="F57" s="37">
        <v>751.88</v>
      </c>
    </row>
    <row r="58" spans="5:6" ht="28.5" customHeight="1" hidden="1" thickBot="1">
      <c r="E58" s="36" t="s">
        <v>17</v>
      </c>
      <c r="F58" s="37">
        <v>1139.3</v>
      </c>
    </row>
    <row r="59" spans="5:6" ht="28.5" customHeight="1" hidden="1" thickBot="1">
      <c r="E59" s="36" t="s">
        <v>18</v>
      </c>
      <c r="F59" s="37">
        <v>652.51</v>
      </c>
    </row>
    <row r="60" spans="5:6" ht="28.5" customHeight="1" hidden="1" thickBot="1">
      <c r="E60" s="36" t="s">
        <v>19</v>
      </c>
      <c r="F60" s="37">
        <v>894.41</v>
      </c>
    </row>
    <row r="61" spans="5:6" ht="28.5" customHeight="1" hidden="1" thickBot="1">
      <c r="E61" s="36" t="s">
        <v>20</v>
      </c>
      <c r="F61" s="37">
        <v>754.05</v>
      </c>
    </row>
    <row r="62" spans="5:6" ht="28.5" customHeight="1" hidden="1" thickBot="1">
      <c r="E62" s="36" t="s">
        <v>21</v>
      </c>
      <c r="F62" s="37">
        <v>1440.92</v>
      </c>
    </row>
    <row r="63" spans="5:6" ht="28.5" customHeight="1" hidden="1" thickBot="1">
      <c r="E63" s="36" t="s">
        <v>22</v>
      </c>
      <c r="F63" s="37">
        <v>1478.93</v>
      </c>
    </row>
    <row r="64" ht="28.5" customHeight="1" hidden="1"/>
    <row r="65" ht="28.5" customHeight="1" hidden="1"/>
    <row r="66" ht="28.5" customHeight="1" hidden="1"/>
    <row r="67" ht="28.5" customHeight="1" hidden="1"/>
    <row r="68" ht="28.5" customHeight="1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</sheetData>
  <sheetProtection password="C383" sheet="1" objects="1" scenarios="1" selectLockedCells="1"/>
  <mergeCells count="15">
    <mergeCell ref="B4:F4"/>
    <mergeCell ref="B5:F5"/>
    <mergeCell ref="B6:F6"/>
    <mergeCell ref="C8:F8"/>
    <mergeCell ref="C10:F10"/>
    <mergeCell ref="C11:F11"/>
    <mergeCell ref="C22:E22"/>
    <mergeCell ref="C21:E21"/>
    <mergeCell ref="C18:E18"/>
    <mergeCell ref="C20:E20"/>
    <mergeCell ref="C19:E19"/>
    <mergeCell ref="C14:E14"/>
    <mergeCell ref="C15:E15"/>
    <mergeCell ref="C16:E16"/>
    <mergeCell ref="C17:E17"/>
  </mergeCells>
  <dataValidations count="1">
    <dataValidation type="list" allowBlank="1" showInputMessage="1" showErrorMessage="1" sqref="C10:F10">
      <formula1>$E$35:$E$63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E30" sqref="E30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 t="s">
        <v>53</v>
      </c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>
        <v>1</v>
      </c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 selectLockedCells="1"/>
  <mergeCells count="35">
    <mergeCell ref="A21:C21"/>
    <mergeCell ref="C2:G2"/>
    <mergeCell ref="C5:G5"/>
    <mergeCell ref="A10:C10"/>
    <mergeCell ref="A11:C11"/>
    <mergeCell ref="F6:G6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7:C37"/>
    <mergeCell ref="A22:C22"/>
    <mergeCell ref="A23:C23"/>
    <mergeCell ref="A24:C24"/>
    <mergeCell ref="A25:C25"/>
    <mergeCell ref="A30:C30"/>
    <mergeCell ref="A31:C31"/>
    <mergeCell ref="A29:C29"/>
    <mergeCell ref="A32:C32"/>
    <mergeCell ref="A33:C33"/>
    <mergeCell ref="A34:C34"/>
    <mergeCell ref="A35:C35"/>
    <mergeCell ref="A36:C36"/>
    <mergeCell ref="A44:C44"/>
    <mergeCell ref="A38:C38"/>
    <mergeCell ref="A39:C39"/>
    <mergeCell ref="A40:C40"/>
    <mergeCell ref="A41:C41"/>
    <mergeCell ref="A42:C42"/>
    <mergeCell ref="A43:C43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30" sqref="F30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 t="s">
        <v>54</v>
      </c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>
        <v>1</v>
      </c>
      <c r="E30" s="11"/>
      <c r="F30" s="10">
        <v>0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 selectLockedCell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list" allowBlank="1" showInputMessage="1" showErrorMessage="1" promptTitle="Seleccione porcentaje de IVA" sqref="F11:F25 F30:F44">
      <formula1>$B$49:$B$52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6" sqref="F6:G6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/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/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/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/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6" sqref="F6:G6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/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/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 selectLockedCell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6" sqref="F6:G6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/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>
        <v>1</v>
      </c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 selectLockedCell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D44" sqref="D44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/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>
        <v>1</v>
      </c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 selectLockedCell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G43" sqref="G43"/>
    </sheetView>
  </sheetViews>
  <sheetFormatPr defaultColWidth="11.421875" defaultRowHeight="15"/>
  <cols>
    <col min="1" max="1" width="11.421875" style="4" customWidth="1"/>
    <col min="2" max="2" width="14.140625" style="4" customWidth="1"/>
    <col min="3" max="3" width="21.57421875" style="4" customWidth="1"/>
    <col min="4" max="4" width="8.7109375" style="4" customWidth="1"/>
    <col min="5" max="5" width="11.421875" style="4" customWidth="1"/>
    <col min="6" max="6" width="6.00390625" style="4" customWidth="1"/>
    <col min="7" max="7" width="13.140625" style="4" customWidth="1"/>
    <col min="8" max="16384" width="11.421875" style="4" customWidth="1"/>
  </cols>
  <sheetData>
    <row r="1" ht="15"/>
    <row r="2" spans="3:7" ht="34.5" customHeight="1">
      <c r="C2" s="30" t="str">
        <f>Resumen!B5</f>
        <v>CONVOCATORIA DE AYUDAS A LAS AULAS DE CULTURA DE LA UNIVERSIDAD DE SEVILLA PARA EL AÑO 2020</v>
      </c>
      <c r="D2" s="30"/>
      <c r="E2" s="30"/>
      <c r="F2" s="30"/>
      <c r="G2" s="30"/>
    </row>
    <row r="3" spans="1:4" ht="15.75">
      <c r="A3" s="4" t="s">
        <v>38</v>
      </c>
      <c r="C3" s="7" t="str">
        <f>Resumen!C10</f>
        <v>AULA DE LA EXPERIENCIA</v>
      </c>
      <c r="D3" s="7"/>
    </row>
    <row r="4" spans="1:3" ht="15">
      <c r="A4" s="4" t="s">
        <v>39</v>
      </c>
      <c r="C4" s="8">
        <f>Resumen!C11</f>
        <v>0</v>
      </c>
    </row>
    <row r="5" spans="1:7" ht="15">
      <c r="A5" s="4" t="s">
        <v>44</v>
      </c>
      <c r="C5" s="31"/>
      <c r="D5" s="25"/>
      <c r="E5" s="25"/>
      <c r="F5" s="25"/>
      <c r="G5" s="25"/>
    </row>
    <row r="6" spans="1:7" ht="15">
      <c r="A6" s="4" t="s">
        <v>40</v>
      </c>
      <c r="C6" s="6"/>
      <c r="D6" s="4" t="s">
        <v>41</v>
      </c>
      <c r="F6" s="32"/>
      <c r="G6" s="33"/>
    </row>
    <row r="8" ht="15">
      <c r="A8" s="4" t="s">
        <v>42</v>
      </c>
    </row>
    <row r="9" ht="15">
      <c r="A9" s="9" t="s">
        <v>43</v>
      </c>
    </row>
    <row r="10" spans="1:7" s="9" customFormat="1" ht="15">
      <c r="A10" s="29" t="s">
        <v>49</v>
      </c>
      <c r="B10" s="29"/>
      <c r="C10" s="29"/>
      <c r="D10" s="9" t="s">
        <v>48</v>
      </c>
      <c r="E10" s="9" t="s">
        <v>47</v>
      </c>
      <c r="F10" s="9" t="s">
        <v>46</v>
      </c>
      <c r="G10" s="9" t="s">
        <v>45</v>
      </c>
    </row>
    <row r="11" spans="1:7" ht="15">
      <c r="A11" s="27" t="s">
        <v>52</v>
      </c>
      <c r="B11" s="28"/>
      <c r="C11" s="28"/>
      <c r="D11" s="10">
        <v>1</v>
      </c>
      <c r="E11" s="11"/>
      <c r="F11" s="10">
        <v>21</v>
      </c>
      <c r="G11" s="16">
        <f aca="true" t="shared" si="0" ref="G11:G25">D11*E11+(D11*E11/100)*F11</f>
        <v>0</v>
      </c>
    </row>
    <row r="12" spans="1:7" ht="15">
      <c r="A12" s="27"/>
      <c r="B12" s="28"/>
      <c r="C12" s="28"/>
      <c r="D12" s="10"/>
      <c r="E12" s="11"/>
      <c r="F12" s="10"/>
      <c r="G12" s="16">
        <f t="shared" si="0"/>
        <v>0</v>
      </c>
    </row>
    <row r="13" spans="1:7" ht="15">
      <c r="A13" s="27"/>
      <c r="B13" s="28"/>
      <c r="C13" s="28"/>
      <c r="D13" s="10"/>
      <c r="E13" s="11"/>
      <c r="F13" s="10"/>
      <c r="G13" s="16">
        <f t="shared" si="0"/>
        <v>0</v>
      </c>
    </row>
    <row r="14" spans="1:7" ht="15">
      <c r="A14" s="27"/>
      <c r="B14" s="28"/>
      <c r="C14" s="28"/>
      <c r="D14" s="10"/>
      <c r="E14" s="11"/>
      <c r="F14" s="10"/>
      <c r="G14" s="16">
        <f t="shared" si="0"/>
        <v>0</v>
      </c>
    </row>
    <row r="15" spans="1:7" ht="15">
      <c r="A15" s="27"/>
      <c r="B15" s="28"/>
      <c r="C15" s="28"/>
      <c r="D15" s="10"/>
      <c r="E15" s="11"/>
      <c r="F15" s="10"/>
      <c r="G15" s="16">
        <f t="shared" si="0"/>
        <v>0</v>
      </c>
    </row>
    <row r="16" spans="1:7" ht="15">
      <c r="A16" s="27"/>
      <c r="B16" s="28"/>
      <c r="C16" s="28"/>
      <c r="D16" s="10"/>
      <c r="E16" s="11"/>
      <c r="F16" s="10"/>
      <c r="G16" s="16">
        <f t="shared" si="0"/>
        <v>0</v>
      </c>
    </row>
    <row r="17" spans="1:7" ht="15">
      <c r="A17" s="27"/>
      <c r="B17" s="28"/>
      <c r="C17" s="28"/>
      <c r="D17" s="10"/>
      <c r="E17" s="11"/>
      <c r="F17" s="10"/>
      <c r="G17" s="16">
        <f t="shared" si="0"/>
        <v>0</v>
      </c>
    </row>
    <row r="18" spans="1:7" ht="15">
      <c r="A18" s="27"/>
      <c r="B18" s="28"/>
      <c r="C18" s="28"/>
      <c r="D18" s="10"/>
      <c r="E18" s="11"/>
      <c r="F18" s="10"/>
      <c r="G18" s="16">
        <f t="shared" si="0"/>
        <v>0</v>
      </c>
    </row>
    <row r="19" spans="1:7" ht="15">
      <c r="A19" s="27"/>
      <c r="B19" s="28"/>
      <c r="C19" s="28"/>
      <c r="D19" s="10"/>
      <c r="E19" s="11"/>
      <c r="F19" s="10"/>
      <c r="G19" s="16">
        <f t="shared" si="0"/>
        <v>0</v>
      </c>
    </row>
    <row r="20" spans="1:7" ht="15">
      <c r="A20" s="27"/>
      <c r="B20" s="28"/>
      <c r="C20" s="28"/>
      <c r="D20" s="10"/>
      <c r="E20" s="11"/>
      <c r="F20" s="10"/>
      <c r="G20" s="16">
        <f t="shared" si="0"/>
        <v>0</v>
      </c>
    </row>
    <row r="21" spans="1:7" ht="15">
      <c r="A21" s="27"/>
      <c r="B21" s="28"/>
      <c r="C21" s="28"/>
      <c r="D21" s="10"/>
      <c r="E21" s="11"/>
      <c r="F21" s="10"/>
      <c r="G21" s="16">
        <f t="shared" si="0"/>
        <v>0</v>
      </c>
    </row>
    <row r="22" spans="1:7" ht="15">
      <c r="A22" s="27"/>
      <c r="B22" s="28"/>
      <c r="C22" s="28"/>
      <c r="D22" s="10"/>
      <c r="E22" s="11"/>
      <c r="F22" s="10"/>
      <c r="G22" s="16">
        <f t="shared" si="0"/>
        <v>0</v>
      </c>
    </row>
    <row r="23" spans="1:7" ht="15">
      <c r="A23" s="27"/>
      <c r="B23" s="28"/>
      <c r="C23" s="28"/>
      <c r="D23" s="10"/>
      <c r="E23" s="11"/>
      <c r="F23" s="10"/>
      <c r="G23" s="16">
        <f t="shared" si="0"/>
        <v>0</v>
      </c>
    </row>
    <row r="24" spans="1:7" ht="15">
      <c r="A24" s="27"/>
      <c r="B24" s="28"/>
      <c r="C24" s="28"/>
      <c r="D24" s="10"/>
      <c r="E24" s="11"/>
      <c r="F24" s="10"/>
      <c r="G24" s="16">
        <f t="shared" si="0"/>
        <v>0</v>
      </c>
    </row>
    <row r="25" spans="1:7" ht="15">
      <c r="A25" s="27"/>
      <c r="B25" s="28"/>
      <c r="C25" s="28"/>
      <c r="D25" s="10"/>
      <c r="E25" s="11"/>
      <c r="F25" s="10"/>
      <c r="G25" s="16">
        <f t="shared" si="0"/>
        <v>0</v>
      </c>
    </row>
    <row r="26" spans="5:7" ht="15.75">
      <c r="E26" s="5"/>
      <c r="G26" s="14">
        <f>SUM(G11:G25)</f>
        <v>0</v>
      </c>
    </row>
    <row r="27" spans="1:7" ht="15">
      <c r="A27" s="4" t="s">
        <v>51</v>
      </c>
      <c r="E27" s="5"/>
      <c r="G27" s="5"/>
    </row>
    <row r="28" spans="5:7" ht="8.25" customHeight="1">
      <c r="E28" s="5"/>
      <c r="G28" s="5"/>
    </row>
    <row r="29" spans="1:7" s="9" customFormat="1" ht="15">
      <c r="A29" s="29" t="s">
        <v>49</v>
      </c>
      <c r="B29" s="29"/>
      <c r="C29" s="29"/>
      <c r="D29" s="9" t="s">
        <v>48</v>
      </c>
      <c r="E29" s="12" t="s">
        <v>47</v>
      </c>
      <c r="F29" s="9" t="s">
        <v>46</v>
      </c>
      <c r="G29" s="12" t="s">
        <v>45</v>
      </c>
    </row>
    <row r="30" spans="1:7" ht="15">
      <c r="A30" s="27" t="s">
        <v>52</v>
      </c>
      <c r="B30" s="28"/>
      <c r="C30" s="28"/>
      <c r="D30" s="10"/>
      <c r="E30" s="11"/>
      <c r="F30" s="10">
        <v>21</v>
      </c>
      <c r="G30" s="16">
        <f aca="true" t="shared" si="1" ref="G30:G44">D30*E30+(D30*E30/100)*F30</f>
        <v>0</v>
      </c>
    </row>
    <row r="31" spans="1:7" ht="15">
      <c r="A31" s="27"/>
      <c r="B31" s="28"/>
      <c r="C31" s="28"/>
      <c r="D31" s="10"/>
      <c r="E31" s="11"/>
      <c r="F31" s="10"/>
      <c r="G31" s="16">
        <f t="shared" si="1"/>
        <v>0</v>
      </c>
    </row>
    <row r="32" spans="1:7" ht="15">
      <c r="A32" s="27"/>
      <c r="B32" s="28"/>
      <c r="C32" s="28"/>
      <c r="D32" s="10"/>
      <c r="E32" s="11"/>
      <c r="F32" s="10"/>
      <c r="G32" s="16">
        <f t="shared" si="1"/>
        <v>0</v>
      </c>
    </row>
    <row r="33" spans="1:7" ht="15">
      <c r="A33" s="27"/>
      <c r="B33" s="28"/>
      <c r="C33" s="28"/>
      <c r="D33" s="10"/>
      <c r="E33" s="11"/>
      <c r="F33" s="10"/>
      <c r="G33" s="16">
        <f t="shared" si="1"/>
        <v>0</v>
      </c>
    </row>
    <row r="34" spans="1:7" ht="15">
      <c r="A34" s="27"/>
      <c r="B34" s="28"/>
      <c r="C34" s="28"/>
      <c r="D34" s="10"/>
      <c r="E34" s="11"/>
      <c r="F34" s="10"/>
      <c r="G34" s="16">
        <f t="shared" si="1"/>
        <v>0</v>
      </c>
    </row>
    <row r="35" spans="1:7" ht="15">
      <c r="A35" s="27"/>
      <c r="B35" s="28"/>
      <c r="C35" s="28"/>
      <c r="D35" s="10"/>
      <c r="E35" s="11"/>
      <c r="F35" s="10"/>
      <c r="G35" s="16">
        <f t="shared" si="1"/>
        <v>0</v>
      </c>
    </row>
    <row r="36" spans="1:7" ht="15">
      <c r="A36" s="27"/>
      <c r="B36" s="28"/>
      <c r="C36" s="28"/>
      <c r="D36" s="10"/>
      <c r="E36" s="11"/>
      <c r="F36" s="10"/>
      <c r="G36" s="16">
        <f t="shared" si="1"/>
        <v>0</v>
      </c>
    </row>
    <row r="37" spans="1:7" ht="15">
      <c r="A37" s="27"/>
      <c r="B37" s="28"/>
      <c r="C37" s="28"/>
      <c r="D37" s="10"/>
      <c r="E37" s="11"/>
      <c r="F37" s="10"/>
      <c r="G37" s="16">
        <f t="shared" si="1"/>
        <v>0</v>
      </c>
    </row>
    <row r="38" spans="1:7" ht="15">
      <c r="A38" s="27"/>
      <c r="B38" s="28"/>
      <c r="C38" s="28"/>
      <c r="D38" s="10"/>
      <c r="E38" s="11"/>
      <c r="F38" s="10"/>
      <c r="G38" s="16">
        <f t="shared" si="1"/>
        <v>0</v>
      </c>
    </row>
    <row r="39" spans="1:7" ht="15">
      <c r="A39" s="27"/>
      <c r="B39" s="28"/>
      <c r="C39" s="28"/>
      <c r="D39" s="10"/>
      <c r="E39" s="11"/>
      <c r="F39" s="10"/>
      <c r="G39" s="16">
        <f t="shared" si="1"/>
        <v>0</v>
      </c>
    </row>
    <row r="40" spans="1:7" ht="15">
      <c r="A40" s="27"/>
      <c r="B40" s="28"/>
      <c r="C40" s="28"/>
      <c r="D40" s="10"/>
      <c r="E40" s="11"/>
      <c r="F40" s="10"/>
      <c r="G40" s="16">
        <f t="shared" si="1"/>
        <v>0</v>
      </c>
    </row>
    <row r="41" spans="1:7" ht="15">
      <c r="A41" s="27"/>
      <c r="B41" s="28"/>
      <c r="C41" s="28"/>
      <c r="D41" s="10"/>
      <c r="E41" s="11"/>
      <c r="F41" s="10"/>
      <c r="G41" s="16">
        <f t="shared" si="1"/>
        <v>0</v>
      </c>
    </row>
    <row r="42" spans="1:7" ht="15">
      <c r="A42" s="27"/>
      <c r="B42" s="28"/>
      <c r="C42" s="28"/>
      <c r="D42" s="10"/>
      <c r="E42" s="11"/>
      <c r="F42" s="10"/>
      <c r="G42" s="16">
        <f t="shared" si="1"/>
        <v>0</v>
      </c>
    </row>
    <row r="43" spans="1:7" ht="15">
      <c r="A43" s="27"/>
      <c r="B43" s="28"/>
      <c r="C43" s="28"/>
      <c r="D43" s="10"/>
      <c r="E43" s="11"/>
      <c r="F43" s="10"/>
      <c r="G43" s="16">
        <f t="shared" si="1"/>
        <v>0</v>
      </c>
    </row>
    <row r="44" spans="1:7" ht="15">
      <c r="A44" s="27"/>
      <c r="B44" s="28"/>
      <c r="C44" s="28"/>
      <c r="D44" s="10"/>
      <c r="E44" s="11"/>
      <c r="F44" s="10"/>
      <c r="G44" s="16">
        <f t="shared" si="1"/>
        <v>0</v>
      </c>
    </row>
    <row r="45" ht="15.75">
      <c r="G45" s="14">
        <f>SUM(G30:G44)</f>
        <v>0</v>
      </c>
    </row>
    <row r="46" spans="2:7" s="15" customFormat="1" ht="18.75">
      <c r="B46" s="15" t="s">
        <v>50</v>
      </c>
      <c r="G46" s="13">
        <f>G26+G45</f>
        <v>0</v>
      </c>
    </row>
    <row r="49" ht="15" hidden="1">
      <c r="B49" s="4">
        <v>0</v>
      </c>
    </row>
    <row r="50" ht="15" hidden="1">
      <c r="B50" s="4">
        <v>4</v>
      </c>
    </row>
    <row r="51" ht="15" hidden="1">
      <c r="B51" s="4">
        <v>10</v>
      </c>
    </row>
    <row r="52" ht="15" hidden="1">
      <c r="B52" s="4">
        <v>21</v>
      </c>
    </row>
    <row r="53" ht="15" hidden="1"/>
  </sheetData>
  <sheetProtection password="C383" sheet="1" objects="1" scenarios="1"/>
  <mergeCells count="35">
    <mergeCell ref="A12:C12"/>
    <mergeCell ref="C2:G2"/>
    <mergeCell ref="C5:G5"/>
    <mergeCell ref="F6:G6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9:C39"/>
    <mergeCell ref="A25:C25"/>
    <mergeCell ref="A29:C29"/>
    <mergeCell ref="A30:C30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0:C40"/>
    <mergeCell ref="A41:C41"/>
  </mergeCells>
  <dataValidations count="4">
    <dataValidation type="list" allowBlank="1" showInputMessage="1" showErrorMessage="1" promptTitle="Seleccione porcentaje de IVA" sqref="F11:F25 F30:F44">
      <formula1>$B$49:$B$52</formula1>
    </dataValidation>
    <dataValidation type="date" allowBlank="1" showInputMessage="1" showErrorMessage="1" errorTitle="FECHA INCORRECTA" error="LA ACTIVIDAD DEBE REALIZARSE DENTRO DEL AÑO 2017" sqref="C6">
      <formula1>42736</formula1>
      <formula2>43099</formula2>
    </dataValidation>
    <dataValidation type="date" allowBlank="1" showInputMessage="1" showErrorMessage="1" errorTitle="FECHA INCORRECTA" error="LA ACTIVIDAD DEBE REALIZARSE DENTRO DEL AÑO 2017" sqref="F6:G6">
      <formula1>42736</formula1>
      <formula2>43100</formula2>
    </dataValidation>
    <dataValidation errorStyle="warning" type="whole" allowBlank="1" showInputMessage="1" showErrorMessage="1" errorTitle="PRECIO UNITARIO MENOR 150+IVA" error="El precio unitario del material inventariable ha de ser igual o mayor a 150 + IVA, excepto si se trata de libros, CD o DVD.  En otro caso, debe incluir el gasto en el apartado b) Gastos NO inventariables." sqref="E11:E25">
      <formula1>150</formula1>
      <formula2>200000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2016-07-22T07:41:07Z</cp:lastPrinted>
  <dcterms:created xsi:type="dcterms:W3CDTF">2016-07-20T11:19:16Z</dcterms:created>
  <dcterms:modified xsi:type="dcterms:W3CDTF">2019-11-06T09:50:28Z</dcterms:modified>
  <cp:category/>
  <cp:version/>
  <cp:contentType/>
  <cp:contentStatus/>
</cp:coreProperties>
</file>